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715" windowHeight="12570"/>
  </bookViews>
  <sheets>
    <sheet name="Sheet2" sheetId="2" r:id="rId1"/>
    <sheet name="Sheet1" sheetId="1" r:id="rId2"/>
  </sheets>
  <calcPr calcId="144525"/>
</workbook>
</file>

<file path=xl/sharedStrings.xml><?xml version="1.0" encoding="utf-8"?>
<sst xmlns="http://schemas.openxmlformats.org/spreadsheetml/2006/main" count="70" uniqueCount="26">
  <si>
    <r>
      <rPr>
        <sz val="11"/>
        <color theme="1"/>
        <rFont val="Liberation Serif"/>
        <charset val="134"/>
      </rPr>
      <t>area [m</t>
    </r>
    <r>
      <rPr>
        <vertAlign val="superscript"/>
        <sz val="11"/>
        <color theme="1"/>
        <rFont val="Liberation Serif"/>
        <charset val="134"/>
      </rPr>
      <t>2</t>
    </r>
    <r>
      <rPr>
        <sz val="11"/>
        <color theme="1"/>
        <rFont val="Liberation Serif"/>
        <charset val="134"/>
      </rPr>
      <t>]</t>
    </r>
  </si>
  <si>
    <t>myLaplacianFoam</t>
  </si>
  <si>
    <t>T</t>
  </si>
  <si>
    <r>
      <rPr>
        <b/>
        <sz val="11"/>
        <color theme="1"/>
        <rFont val="Liberation Serif"/>
        <charset val="134"/>
      </rPr>
      <t>N</t>
    </r>
    <r>
      <rPr>
        <b/>
        <vertAlign val="subscript"/>
        <sz val="11"/>
        <color theme="1"/>
        <rFont val="Liberation Serif"/>
        <charset val="134"/>
      </rPr>
      <t>cells</t>
    </r>
  </si>
  <si>
    <t>h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</si>
  <si>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1</t>
    </r>
    <r>
      <rPr>
        <b/>
        <sz val="11"/>
        <color theme="1"/>
        <rFont val="Liberation Serif"/>
        <charset val="134"/>
      </rPr>
      <t xml:space="preserve"> norm</t>
    </r>
  </si>
  <si>
    <t>r (refinement ratio)</t>
  </si>
  <si>
    <t>p (Order of convergence)</t>
  </si>
  <si>
    <t>Mesh1 → 32 x 32</t>
  </si>
  <si>
    <t>Mesh2 → 64 x 64</t>
  </si>
  <si>
    <t>Mesh3 →128 x 128</t>
  </si>
  <si>
    <t>Mesh4 → 256 x 256</t>
  </si>
  <si>
    <t>Mesh5 → 512 x 512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</si>
  <si>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2</t>
    </r>
    <r>
      <rPr>
        <b/>
        <sz val="11"/>
        <color theme="1"/>
        <rFont val="Liberation Serif"/>
        <charset val="134"/>
      </rPr>
      <t xml:space="preserve"> norm</t>
    </r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</si>
  <si>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∞</t>
    </r>
    <r>
      <rPr>
        <b/>
        <sz val="11"/>
        <color theme="1"/>
        <rFont val="Liberation Serif"/>
        <charset val="134"/>
      </rPr>
      <t xml:space="preserve"> norm</t>
    </r>
  </si>
  <si>
    <t>Mesh1</t>
  </si>
  <si>
    <t>L1 norm for T</t>
  </si>
  <si>
    <t>L2 norm for T</t>
  </si>
  <si>
    <t>Linf norm for T</t>
  </si>
  <si>
    <t>Mesh2</t>
  </si>
  <si>
    <t>Mesh3</t>
  </si>
  <si>
    <t>Mesh 4</t>
  </si>
  <si>
    <t>Mesh 5</t>
  </si>
  <si>
    <t>L1 norm is</t>
  </si>
  <si>
    <t>L2 norm is</t>
  </si>
  <si>
    <t>Linf norm is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</si>
</sst>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0.00_ "/>
    <numFmt numFmtId="178" formatCode="0_);[Red]\(0\)"/>
    <numFmt numFmtId="179" formatCode="_ * #,##0.00_ ;_ * \-#,##0.00_ ;_ * &quot;-&quot;??_ ;_ @_ "/>
  </numFmts>
  <fonts count="29">
    <font>
      <sz val="11"/>
      <color theme="1"/>
      <name val="Calibri"/>
      <charset val="134"/>
      <scheme val="minor"/>
    </font>
    <font>
      <sz val="11"/>
      <color theme="1"/>
      <name val="Liberation Serif"/>
      <charset val="134"/>
    </font>
    <font>
      <sz val="11"/>
      <color theme="1"/>
      <name val="Tlwg Typewriter"/>
      <charset val="134"/>
    </font>
    <font>
      <b/>
      <sz val="11"/>
      <color theme="5"/>
      <name val="Liberation Serif"/>
      <charset val="134"/>
    </font>
    <font>
      <b/>
      <sz val="11"/>
      <color theme="4"/>
      <name val="Liberation Serif"/>
      <charset val="134"/>
    </font>
    <font>
      <b/>
      <sz val="11"/>
      <color theme="1"/>
      <name val="Liberation Serif"/>
      <charset val="134"/>
    </font>
    <font>
      <b/>
      <sz val="11"/>
      <color rgb="FF00B050"/>
      <name val="Liberation Serif"/>
      <charset val="134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vertAlign val="superscript"/>
      <sz val="11"/>
      <color theme="1"/>
      <name val="Liberation Serif"/>
      <charset val="134"/>
    </font>
    <font>
      <b/>
      <vertAlign val="subscript"/>
      <sz val="11"/>
      <color theme="1"/>
      <name val="Liberation Serif"/>
      <charset val="134"/>
    </font>
    <font>
      <b/>
      <vertAlign val="superscript"/>
      <sz val="11"/>
      <color theme="1"/>
      <name val="Liberation Serif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6" tint="-0.2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2" fillId="12" borderId="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4" fillId="29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78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11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1" fontId="1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1" fontId="1" fillId="2" borderId="1" xfId="0" applyNumberFormat="1" applyFont="1" applyFill="1" applyBorder="1" applyAlignment="1">
      <alignment horizontal="center" vertical="center"/>
    </xf>
    <xf numFmtId="1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1" fontId="1" fillId="0" borderId="1" xfId="0" applyNumberFormat="1" applyFont="1" applyFill="1" applyBorder="1" applyAlignment="1">
      <alignment vertical="center"/>
    </xf>
    <xf numFmtId="11" fontId="1" fillId="2" borderId="0" xfId="0" applyNumberFormat="1" applyFont="1" applyFill="1" applyAlignment="1">
      <alignment vertical="center"/>
    </xf>
    <xf numFmtId="11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" fontId="1" fillId="2" borderId="0" xfId="0" applyNumberFormat="1" applyFont="1" applyFill="1" applyBorder="1" applyAlignment="1">
      <alignment horizontal="left" vertical="center" wrapText="1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zoomScale="120" zoomScaleNormal="120" topLeftCell="A10" workbookViewId="0">
      <selection activeCell="K31" sqref="K31"/>
    </sheetView>
  </sheetViews>
  <sheetFormatPr defaultColWidth="9" defaultRowHeight="13.5"/>
  <cols>
    <col min="1" max="1" width="6.6" style="1" customWidth="1"/>
    <col min="2" max="2" width="1.9" style="1" customWidth="1"/>
    <col min="3" max="3" width="14.5" style="1" customWidth="1"/>
    <col min="4" max="4" width="11" style="1" customWidth="1"/>
    <col min="5" max="5" width="9.9" style="1" customWidth="1"/>
    <col min="6" max="6" width="6.9" style="1" customWidth="1"/>
    <col min="7" max="7" width="14.2" style="1" customWidth="1"/>
    <col min="8" max="8" width="18.4" style="1" customWidth="1"/>
    <col min="9" max="16384" width="9" style="1"/>
  </cols>
  <sheetData>
    <row r="1" s="1" customFormat="1" spans="1:11">
      <c r="A1" s="2" t="s">
        <v>0</v>
      </c>
      <c r="B1" s="3">
        <f>1*1</f>
        <v>1</v>
      </c>
      <c r="C1" s="4"/>
      <c r="D1" s="4"/>
      <c r="E1" s="4"/>
      <c r="F1" s="4"/>
      <c r="G1" s="4"/>
      <c r="H1" s="4"/>
      <c r="I1" s="4"/>
      <c r="J1" s="4"/>
      <c r="K1" s="4"/>
    </row>
    <row r="2" s="1" customFormat="1" ht="16.5" spans="1:11">
      <c r="A2" s="4"/>
      <c r="B2" s="4"/>
      <c r="C2" s="5" t="s">
        <v>1</v>
      </c>
      <c r="D2" s="3"/>
      <c r="E2" s="3"/>
      <c r="F2" s="3"/>
      <c r="G2" s="3"/>
      <c r="H2" s="3"/>
      <c r="I2" s="4"/>
      <c r="J2" s="4"/>
      <c r="K2" s="4"/>
    </row>
    <row r="3" s="1" customFormat="1" ht="17.25" spans="1:11">
      <c r="A3" s="4"/>
      <c r="B3" s="6"/>
      <c r="C3" s="7" t="s">
        <v>2</v>
      </c>
      <c r="D3" s="8" t="s">
        <v>3</v>
      </c>
      <c r="E3" s="13" t="s">
        <v>4</v>
      </c>
      <c r="F3" s="18" t="s">
        <v>5</v>
      </c>
      <c r="G3" s="8" t="s">
        <v>6</v>
      </c>
      <c r="H3" s="8" t="s">
        <v>7</v>
      </c>
      <c r="I3" s="4"/>
      <c r="J3" s="4"/>
      <c r="K3" s="4"/>
    </row>
    <row r="4" s="1" customFormat="1" spans="1:11">
      <c r="A4" s="4"/>
      <c r="B4" s="4"/>
      <c r="C4" s="9" t="s">
        <v>8</v>
      </c>
      <c r="D4" s="10">
        <f>32*32</f>
        <v>1024</v>
      </c>
      <c r="E4" s="3">
        <f>($B$1/D4)^(1/2)</f>
        <v>0.03125</v>
      </c>
      <c r="F4" s="19">
        <f>E24</f>
        <v>0.0333362298489</v>
      </c>
      <c r="G4" s="20"/>
      <c r="H4" s="20"/>
      <c r="I4" s="4"/>
      <c r="J4" s="4"/>
      <c r="K4" s="4"/>
    </row>
    <row r="5" s="1" customFormat="1" spans="1:11">
      <c r="A5" s="4"/>
      <c r="B5" s="4"/>
      <c r="C5" s="9" t="s">
        <v>9</v>
      </c>
      <c r="D5" s="10">
        <f>64*64</f>
        <v>4096</v>
      </c>
      <c r="E5" s="3">
        <f>($B$1/D5)^(1/2)</f>
        <v>0.015625</v>
      </c>
      <c r="F5" s="19">
        <f>E28</f>
        <v>0.00833080298193</v>
      </c>
      <c r="G5" s="3">
        <f>(D5/D4)^(1/2)</f>
        <v>2</v>
      </c>
      <c r="H5" s="21">
        <f>LN(F4/F5)/LN(G5)</f>
        <v>2.00056348778409</v>
      </c>
      <c r="I5" s="4"/>
      <c r="J5" s="4"/>
      <c r="K5" s="4"/>
    </row>
    <row r="6" s="1" customFormat="1" spans="1:11">
      <c r="A6" s="4"/>
      <c r="B6" s="4"/>
      <c r="C6" s="9" t="s">
        <v>10</v>
      </c>
      <c r="D6" s="10">
        <f>128*128</f>
        <v>16384</v>
      </c>
      <c r="E6" s="3">
        <f>($B$1/D6)^(1/2)</f>
        <v>0.0078125</v>
      </c>
      <c r="F6" s="19">
        <f>E32</f>
        <v>0.00208249767721</v>
      </c>
      <c r="G6" s="3">
        <f>(D6/D5)^(1/2)</f>
        <v>2</v>
      </c>
      <c r="H6" s="21">
        <f>LN(F5/F6)/LN(G6)</f>
        <v>2.00014067305333</v>
      </c>
      <c r="I6" s="4"/>
      <c r="J6" s="4"/>
      <c r="K6" s="4"/>
    </row>
    <row r="7" s="1" customFormat="1" spans="1:11">
      <c r="A7" s="4"/>
      <c r="B7" s="4"/>
      <c r="C7" s="9" t="s">
        <v>11</v>
      </c>
      <c r="D7" s="10">
        <f>256*256</f>
        <v>65536</v>
      </c>
      <c r="E7" s="3">
        <f>($B$1/D7)^(1/2)</f>
        <v>0.00390625</v>
      </c>
      <c r="F7" s="22">
        <f>E36</f>
        <v>0.000520611731895</v>
      </c>
      <c r="G7" s="3">
        <f>(D7/D6)^(1/2)</f>
        <v>2</v>
      </c>
      <c r="H7" s="21">
        <f>LN(F6/F7)/LN(G7)</f>
        <v>2.00003515832573</v>
      </c>
      <c r="I7" s="4"/>
      <c r="J7" s="4"/>
      <c r="K7" s="4"/>
    </row>
    <row r="8" s="1" customFormat="1" spans="1:11">
      <c r="A8" s="4"/>
      <c r="B8" s="4"/>
      <c r="C8" s="9" t="s">
        <v>12</v>
      </c>
      <c r="D8" s="10">
        <f>512*512</f>
        <v>262144</v>
      </c>
      <c r="E8" s="3">
        <f>($B$1/D8)^(1/2)</f>
        <v>0.001953125</v>
      </c>
      <c r="F8" s="22">
        <f>E40</f>
        <v>0.000130151967877</v>
      </c>
      <c r="G8" s="3">
        <f>(D8/D7)^(1/2)</f>
        <v>2</v>
      </c>
      <c r="H8" s="21">
        <f>LN(F7/F8)/LN(G8)</f>
        <v>2.00001069776474</v>
      </c>
      <c r="I8" s="4"/>
      <c r="J8" s="4"/>
      <c r="K8" s="4"/>
    </row>
    <row r="9" s="1" customFormat="1" spans="1:11">
      <c r="A9" s="4"/>
      <c r="B9" s="4"/>
      <c r="C9" s="11"/>
      <c r="D9" s="12"/>
      <c r="E9" s="12"/>
      <c r="F9" s="23"/>
      <c r="G9" s="24"/>
      <c r="H9" s="25"/>
      <c r="I9" s="4"/>
      <c r="J9" s="4"/>
      <c r="K9" s="4"/>
    </row>
    <row r="10" s="1" customFormat="1" ht="17.25" spans="1:11">
      <c r="A10" s="4"/>
      <c r="B10" s="6"/>
      <c r="C10" s="7" t="s">
        <v>2</v>
      </c>
      <c r="D10" s="13" t="s">
        <v>3</v>
      </c>
      <c r="E10" s="13" t="s">
        <v>4</v>
      </c>
      <c r="F10" s="26" t="s">
        <v>13</v>
      </c>
      <c r="G10" s="13" t="s">
        <v>6</v>
      </c>
      <c r="H10" s="27" t="s">
        <v>7</v>
      </c>
      <c r="I10" s="4"/>
      <c r="J10" s="4"/>
      <c r="K10" s="4"/>
    </row>
    <row r="11" s="1" customFormat="1" spans="1:11">
      <c r="A11" s="4"/>
      <c r="B11" s="4"/>
      <c r="C11" s="9" t="s">
        <v>8</v>
      </c>
      <c r="D11" s="10">
        <f>32*32</f>
        <v>1024</v>
      </c>
      <c r="E11" s="3">
        <f>($B$1/D11)^(1/2)</f>
        <v>0.03125</v>
      </c>
      <c r="F11" s="19">
        <f>E25</f>
        <v>0.0383764867266</v>
      </c>
      <c r="G11" s="20"/>
      <c r="H11" s="28"/>
      <c r="I11" s="4"/>
      <c r="J11" s="4"/>
      <c r="K11" s="4"/>
    </row>
    <row r="12" s="1" customFormat="1" spans="1:11">
      <c r="A12" s="4"/>
      <c r="B12" s="4"/>
      <c r="C12" s="9" t="s">
        <v>9</v>
      </c>
      <c r="D12" s="10">
        <f>64*64</f>
        <v>4096</v>
      </c>
      <c r="E12" s="3">
        <f>($B$1/D12)^(1/2)</f>
        <v>0.015625</v>
      </c>
      <c r="F12" s="19">
        <f>E29</f>
        <v>0.00959248680058</v>
      </c>
      <c r="G12" s="3">
        <f>(D12/D11)^(1/2)</f>
        <v>2</v>
      </c>
      <c r="H12" s="21">
        <f>LN(F11/F12)/LN(G12)</f>
        <v>2.00024586260985</v>
      </c>
      <c r="I12" s="4"/>
      <c r="J12" s="4"/>
      <c r="K12" s="4"/>
    </row>
    <row r="13" s="1" customFormat="1" spans="1:11">
      <c r="A13" s="4"/>
      <c r="B13" s="4"/>
      <c r="C13" s="9" t="s">
        <v>10</v>
      </c>
      <c r="D13" s="10">
        <f>128*128</f>
        <v>16384</v>
      </c>
      <c r="E13" s="3">
        <f>($B$1/D13)^(1/2)</f>
        <v>0.0078125</v>
      </c>
      <c r="F13" s="19">
        <f>E33</f>
        <v>0.0023980448497</v>
      </c>
      <c r="G13" s="3">
        <f>(D13/D12)^(1/2)</f>
        <v>2</v>
      </c>
      <c r="H13" s="21">
        <f>LN(F12/F13)/LN(G13)</f>
        <v>2.00004623348866</v>
      </c>
      <c r="I13" s="4"/>
      <c r="J13" s="4"/>
      <c r="K13" s="4"/>
    </row>
    <row r="14" s="1" customFormat="1" spans="1:11">
      <c r="A14" s="4"/>
      <c r="B14" s="4"/>
      <c r="C14" s="9" t="s">
        <v>11</v>
      </c>
      <c r="D14" s="10">
        <f>256*256</f>
        <v>65536</v>
      </c>
      <c r="E14" s="3">
        <f>($B$1/D14)^(1/2)</f>
        <v>0.00390625</v>
      </c>
      <c r="F14" s="22">
        <f>E37</f>
        <v>0.000599508039238</v>
      </c>
      <c r="G14" s="3">
        <f>(D14/D13)^(1/2)</f>
        <v>2</v>
      </c>
      <c r="H14" s="21">
        <f>LN(F13/F14)/LN(G14)</f>
        <v>2.00000763614286</v>
      </c>
      <c r="I14" s="4"/>
      <c r="J14" s="4"/>
      <c r="K14" s="4"/>
    </row>
    <row r="15" s="1" customFormat="1" spans="1:11">
      <c r="A15" s="4"/>
      <c r="B15" s="4"/>
      <c r="C15" s="9" t="s">
        <v>12</v>
      </c>
      <c r="D15" s="10">
        <f>512*512</f>
        <v>262144</v>
      </c>
      <c r="E15" s="3">
        <f>($B$1/D15)^(1/2)</f>
        <v>0.001953125</v>
      </c>
      <c r="F15" s="22">
        <f>E41</f>
        <v>0.00014987672322</v>
      </c>
      <c r="G15" s="3">
        <f>(D15/D14)^(1/2)</f>
        <v>2</v>
      </c>
      <c r="H15" s="21">
        <f>LN(F14/F15)/LN(G15)</f>
        <v>2.0000027586729</v>
      </c>
      <c r="I15" s="4"/>
      <c r="J15" s="4"/>
      <c r="K15" s="4"/>
    </row>
    <row r="16" s="1" customFormat="1" spans="1:11">
      <c r="A16" s="4"/>
      <c r="B16" s="4"/>
      <c r="C16" s="11"/>
      <c r="D16" s="12"/>
      <c r="E16" s="12"/>
      <c r="F16" s="23"/>
      <c r="G16" s="24"/>
      <c r="H16" s="25"/>
      <c r="I16" s="4"/>
      <c r="J16" s="4"/>
      <c r="K16" s="4"/>
    </row>
    <row r="17" s="1" customFormat="1" ht="17.25" spans="1:11">
      <c r="A17" s="4"/>
      <c r="B17" s="14"/>
      <c r="C17" s="7" t="s">
        <v>2</v>
      </c>
      <c r="D17" s="13" t="s">
        <v>3</v>
      </c>
      <c r="E17" s="13" t="s">
        <v>4</v>
      </c>
      <c r="F17" s="29" t="s">
        <v>14</v>
      </c>
      <c r="G17" s="13" t="s">
        <v>6</v>
      </c>
      <c r="H17" s="27" t="s">
        <v>7</v>
      </c>
      <c r="I17" s="4"/>
      <c r="J17" s="4"/>
      <c r="K17" s="4"/>
    </row>
    <row r="18" s="1" customFormat="1" spans="1:11">
      <c r="A18" s="4"/>
      <c r="B18" s="4"/>
      <c r="C18" s="9" t="s">
        <v>8</v>
      </c>
      <c r="D18" s="10">
        <f>32*32</f>
        <v>1024</v>
      </c>
      <c r="E18" s="3">
        <f>($B$1/D18)^(1/2)</f>
        <v>0.03125</v>
      </c>
      <c r="F18" s="19">
        <f>E26</f>
        <v>0.0666203624788</v>
      </c>
      <c r="G18" s="20"/>
      <c r="H18" s="28"/>
      <c r="I18" s="4"/>
      <c r="J18" s="4"/>
      <c r="K18" s="4"/>
    </row>
    <row r="19" s="1" customFormat="1" spans="1:11">
      <c r="A19" s="4"/>
      <c r="B19" s="4"/>
      <c r="C19" s="9" t="s">
        <v>9</v>
      </c>
      <c r="D19" s="10">
        <f>64*64</f>
        <v>4096</v>
      </c>
      <c r="E19" s="3">
        <f>($B$1/D19)^(1/2)</f>
        <v>0.015625</v>
      </c>
      <c r="F19" s="19">
        <f>E30</f>
        <v>0.0170069713004</v>
      </c>
      <c r="G19" s="3">
        <f>(D19/D18)^(1/2)</f>
        <v>2</v>
      </c>
      <c r="H19" s="21">
        <f>LN(F18/F19)/LN(G19)</f>
        <v>1.96983696326439</v>
      </c>
      <c r="I19" s="4"/>
      <c r="J19" s="4"/>
      <c r="K19" s="4"/>
    </row>
    <row r="20" s="1" customFormat="1" spans="1:11">
      <c r="A20" s="4"/>
      <c r="B20" s="4"/>
      <c r="C20" s="9" t="s">
        <v>10</v>
      </c>
      <c r="D20" s="10">
        <f>128*128</f>
        <v>16384</v>
      </c>
      <c r="E20" s="3">
        <f>($B$1/D20)^(1/2)</f>
        <v>0.0078125</v>
      </c>
      <c r="F20" s="19">
        <f>E34</f>
        <v>0.00430698758578</v>
      </c>
      <c r="G20" s="3">
        <f>(D20/D19)^(1/2)</f>
        <v>2</v>
      </c>
      <c r="H20" s="21">
        <f>LN(F19/F20)/LN(G20)</f>
        <v>1.98137517006186</v>
      </c>
      <c r="I20" s="4"/>
      <c r="J20" s="4"/>
      <c r="K20" s="4"/>
    </row>
    <row r="21" s="1" customFormat="1" spans="1:11">
      <c r="A21" s="4"/>
      <c r="B21" s="4"/>
      <c r="C21" s="9" t="s">
        <v>11</v>
      </c>
      <c r="D21" s="10">
        <f>256*256</f>
        <v>65536</v>
      </c>
      <c r="E21" s="3">
        <f>($B$1/D21)^(1/2)</f>
        <v>0.00390625</v>
      </c>
      <c r="F21" s="22">
        <f>E38</f>
        <v>0.00108538648112</v>
      </c>
      <c r="G21" s="3">
        <f>(D21/D20)^(1/2)</f>
        <v>2</v>
      </c>
      <c r="H21" s="21">
        <f>LN(F20/F21)/LN(G21)</f>
        <v>1.98847032062441</v>
      </c>
      <c r="I21" s="4"/>
      <c r="J21" s="4"/>
      <c r="K21" s="4"/>
    </row>
    <row r="22" s="1" customFormat="1" spans="1:11">
      <c r="A22" s="4"/>
      <c r="B22" s="4"/>
      <c r="C22" s="9" t="s">
        <v>12</v>
      </c>
      <c r="D22" s="10">
        <f>512*512</f>
        <v>262144</v>
      </c>
      <c r="E22" s="3">
        <f>($B$1/D22)^(1/2)</f>
        <v>0.001953125</v>
      </c>
      <c r="F22" s="22">
        <f>E42</f>
        <v>0.000272696659579</v>
      </c>
      <c r="G22" s="3">
        <f>(D22/D21)^(1/2)</f>
        <v>2</v>
      </c>
      <c r="H22" s="21">
        <f>LN(F21/F22)/LN(G22)</f>
        <v>1.99283991155985</v>
      </c>
      <c r="I22" s="4"/>
      <c r="J22" s="4"/>
      <c r="K22" s="4"/>
    </row>
    <row r="23" s="1" customFormat="1" spans="1:1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="1" customFormat="1" spans="1:11">
      <c r="A24" s="4"/>
      <c r="B24" s="4"/>
      <c r="C24" s="3" t="s">
        <v>15</v>
      </c>
      <c r="D24" s="15" t="s">
        <v>16</v>
      </c>
      <c r="E24" s="30">
        <v>0.0333362298489</v>
      </c>
      <c r="F24" s="4"/>
      <c r="G24" s="4"/>
      <c r="H24" s="4"/>
      <c r="I24" s="4"/>
      <c r="J24" s="4"/>
      <c r="K24" s="4"/>
    </row>
    <row r="25" s="1" customFormat="1" spans="1:11">
      <c r="A25" s="4"/>
      <c r="B25" s="4"/>
      <c r="C25" s="3"/>
      <c r="D25" s="15" t="s">
        <v>17</v>
      </c>
      <c r="E25" s="30">
        <v>0.0383764867266</v>
      </c>
      <c r="F25" s="4"/>
      <c r="G25" s="4"/>
      <c r="H25" s="31"/>
      <c r="I25" s="4"/>
      <c r="J25" s="4"/>
      <c r="K25" s="4"/>
    </row>
    <row r="26" s="1" customFormat="1" spans="1:11">
      <c r="A26" s="4"/>
      <c r="B26" s="4"/>
      <c r="C26" s="3"/>
      <c r="D26" s="15" t="s">
        <v>18</v>
      </c>
      <c r="E26" s="30">
        <v>0.0666203624788</v>
      </c>
      <c r="F26" s="4"/>
      <c r="G26" s="4"/>
      <c r="H26" s="31"/>
      <c r="I26" s="4"/>
      <c r="J26" s="4"/>
      <c r="K26" s="4"/>
    </row>
    <row r="27" s="1" customFormat="1" spans="1:11">
      <c r="A27" s="4"/>
      <c r="B27" s="4"/>
      <c r="C27" s="4"/>
      <c r="D27" s="4"/>
      <c r="E27" s="32"/>
      <c r="F27" s="4"/>
      <c r="G27" s="4"/>
      <c r="H27" s="4"/>
      <c r="I27" s="2"/>
      <c r="J27" s="4"/>
      <c r="K27" s="4"/>
    </row>
    <row r="28" s="1" customFormat="1" spans="1:11">
      <c r="A28" s="4"/>
      <c r="B28" s="4"/>
      <c r="C28" s="3" t="s">
        <v>19</v>
      </c>
      <c r="D28" s="15" t="s">
        <v>16</v>
      </c>
      <c r="E28" s="30">
        <v>0.00833080298193</v>
      </c>
      <c r="F28" s="4"/>
      <c r="G28" s="4"/>
      <c r="H28" s="4"/>
      <c r="I28" s="4"/>
      <c r="J28" s="4"/>
      <c r="K28" s="4"/>
    </row>
    <row r="29" s="1" customFormat="1" spans="1:11">
      <c r="A29" s="4"/>
      <c r="B29" s="4"/>
      <c r="C29" s="3"/>
      <c r="D29" s="15" t="s">
        <v>17</v>
      </c>
      <c r="E29" s="30">
        <v>0.00959248680058</v>
      </c>
      <c r="F29" s="4"/>
      <c r="G29" s="4"/>
      <c r="H29" s="4"/>
      <c r="I29" s="4"/>
      <c r="J29" s="4"/>
      <c r="K29" s="4"/>
    </row>
    <row r="30" s="1" customFormat="1" spans="1:11">
      <c r="A30" s="4"/>
      <c r="B30" s="4"/>
      <c r="C30" s="3"/>
      <c r="D30" s="15" t="s">
        <v>18</v>
      </c>
      <c r="E30" s="30">
        <v>0.0170069713004</v>
      </c>
      <c r="F30" s="4"/>
      <c r="G30" s="4"/>
      <c r="H30" s="4"/>
      <c r="I30" s="4"/>
      <c r="J30" s="4"/>
      <c r="K30" s="4"/>
    </row>
    <row r="31" s="1" customFormat="1" spans="1:11">
      <c r="A31" s="4"/>
      <c r="B31" s="4"/>
      <c r="C31" s="4"/>
      <c r="D31" s="4"/>
      <c r="E31" s="32"/>
      <c r="F31" s="4"/>
      <c r="G31" s="31"/>
      <c r="H31" s="4"/>
      <c r="I31" s="4"/>
      <c r="J31" s="4"/>
      <c r="K31" s="4"/>
    </row>
    <row r="32" s="1" customFormat="1" spans="1:11">
      <c r="A32" s="4"/>
      <c r="B32" s="4"/>
      <c r="C32" s="3" t="s">
        <v>20</v>
      </c>
      <c r="D32" s="15" t="s">
        <v>16</v>
      </c>
      <c r="E32" s="30">
        <v>0.00208249767721</v>
      </c>
      <c r="F32" s="4"/>
      <c r="G32" s="4"/>
      <c r="H32" s="4"/>
      <c r="I32" s="4"/>
      <c r="J32" s="4"/>
      <c r="K32" s="4"/>
    </row>
    <row r="33" s="1" customFormat="1" spans="1:11">
      <c r="A33" s="4"/>
      <c r="B33" s="4"/>
      <c r="C33" s="3"/>
      <c r="D33" s="15" t="s">
        <v>17</v>
      </c>
      <c r="E33" s="30">
        <v>0.0023980448497</v>
      </c>
      <c r="F33" s="31"/>
      <c r="G33" s="4"/>
      <c r="H33" s="4"/>
      <c r="I33" s="4"/>
      <c r="J33" s="4"/>
      <c r="K33" s="4"/>
    </row>
    <row r="34" s="1" customFormat="1" spans="1:11">
      <c r="A34" s="4"/>
      <c r="B34" s="4"/>
      <c r="C34" s="3"/>
      <c r="D34" s="15" t="s">
        <v>18</v>
      </c>
      <c r="E34" s="30">
        <v>0.00430698758578</v>
      </c>
      <c r="F34" s="4"/>
      <c r="G34" s="31"/>
      <c r="H34" s="4"/>
      <c r="I34" s="4"/>
      <c r="J34" s="4"/>
      <c r="K34" s="4"/>
    </row>
    <row r="35" s="1" customFormat="1" spans="1:11">
      <c r="A35" s="4"/>
      <c r="B35" s="4"/>
      <c r="C35" s="4"/>
      <c r="D35" s="4"/>
      <c r="E35" s="32"/>
      <c r="F35" s="4"/>
      <c r="G35" s="31"/>
      <c r="H35" s="4"/>
      <c r="I35" s="4"/>
      <c r="J35" s="4"/>
      <c r="K35" s="4"/>
    </row>
    <row r="36" s="1" customFormat="1" spans="1:11">
      <c r="A36" s="4"/>
      <c r="B36" s="4"/>
      <c r="C36" s="3" t="s">
        <v>21</v>
      </c>
      <c r="D36" s="15" t="s">
        <v>16</v>
      </c>
      <c r="E36" s="30">
        <v>0.000520611731895</v>
      </c>
      <c r="F36" s="4"/>
      <c r="G36" s="4"/>
      <c r="H36" s="4"/>
      <c r="I36" s="4"/>
      <c r="J36" s="4"/>
      <c r="K36" s="4"/>
    </row>
    <row r="37" s="1" customFormat="1" spans="1:11">
      <c r="A37" s="4"/>
      <c r="B37" s="4"/>
      <c r="C37" s="3"/>
      <c r="D37" s="15" t="s">
        <v>17</v>
      </c>
      <c r="E37" s="30">
        <v>0.000599508039238</v>
      </c>
      <c r="F37" s="4"/>
      <c r="G37" s="4"/>
      <c r="H37" s="4"/>
      <c r="I37" s="4"/>
      <c r="J37" s="4"/>
      <c r="K37" s="4"/>
    </row>
    <row r="38" s="1" customFormat="1" spans="1:11">
      <c r="A38" s="4"/>
      <c r="B38" s="4"/>
      <c r="C38" s="3"/>
      <c r="D38" s="15" t="s">
        <v>18</v>
      </c>
      <c r="E38" s="30">
        <v>0.00108538648112</v>
      </c>
      <c r="F38" s="4"/>
      <c r="G38" s="31"/>
      <c r="H38" s="31"/>
      <c r="I38" s="4"/>
      <c r="J38" s="4"/>
      <c r="K38" s="4"/>
    </row>
    <row r="39" s="1" customFormat="1" spans="1:11">
      <c r="A39" s="4"/>
      <c r="B39" s="4"/>
      <c r="C39" s="4"/>
      <c r="D39" s="4"/>
      <c r="E39" s="32"/>
      <c r="F39" s="4"/>
      <c r="G39" s="31"/>
      <c r="H39" s="31"/>
      <c r="I39" s="4"/>
      <c r="J39" s="4"/>
      <c r="K39" s="4"/>
    </row>
    <row r="40" s="1" customFormat="1" spans="1:11">
      <c r="A40" s="4"/>
      <c r="B40" s="4"/>
      <c r="C40" s="3" t="s">
        <v>22</v>
      </c>
      <c r="D40" s="15" t="s">
        <v>16</v>
      </c>
      <c r="E40" s="30">
        <v>0.000130151967877</v>
      </c>
      <c r="F40" s="4"/>
      <c r="G40" s="4"/>
      <c r="H40" s="4"/>
      <c r="I40" s="4"/>
      <c r="J40" s="4"/>
      <c r="K40" s="4"/>
    </row>
    <row r="41" s="1" customFormat="1" spans="1:11">
      <c r="A41" s="4"/>
      <c r="B41" s="4"/>
      <c r="C41" s="3"/>
      <c r="D41" s="15" t="s">
        <v>17</v>
      </c>
      <c r="E41" s="30">
        <v>0.00014987672322</v>
      </c>
      <c r="F41" s="4"/>
      <c r="G41" s="4"/>
      <c r="H41" s="4"/>
      <c r="I41" s="4"/>
      <c r="J41" s="4"/>
      <c r="K41" s="4"/>
    </row>
    <row r="42" s="1" customFormat="1" spans="1:11">
      <c r="A42" s="4"/>
      <c r="B42" s="4"/>
      <c r="C42" s="3"/>
      <c r="D42" s="15" t="s">
        <v>18</v>
      </c>
      <c r="E42" s="30">
        <v>0.000272696659579</v>
      </c>
      <c r="F42" s="4"/>
      <c r="G42" s="4"/>
      <c r="H42" s="4"/>
      <c r="I42" s="4"/>
      <c r="J42" s="4"/>
      <c r="K42" s="4"/>
    </row>
    <row r="43" s="1" customFormat="1" spans="1:11">
      <c r="A43" s="4"/>
      <c r="B43" s="4"/>
      <c r="C43" s="4"/>
      <c r="D43" s="4"/>
      <c r="E43" s="33"/>
      <c r="F43" s="4"/>
      <c r="G43" s="31"/>
      <c r="H43" s="4"/>
      <c r="I43" s="4"/>
      <c r="J43" s="4"/>
      <c r="K43" s="4"/>
    </row>
    <row r="44" s="1" customFormat="1" spans="1:11">
      <c r="A44" s="4"/>
      <c r="B44" s="4"/>
      <c r="C44" s="16"/>
      <c r="D44" s="16"/>
      <c r="E44" s="16"/>
      <c r="F44" s="34"/>
      <c r="G44" s="34"/>
      <c r="H44" s="4"/>
      <c r="I44" s="4"/>
      <c r="J44" s="4"/>
      <c r="K44" s="4"/>
    </row>
    <row r="45" spans="1:1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>
      <c r="A46" s="4"/>
      <c r="B46" s="4"/>
      <c r="C46" s="4"/>
      <c r="D46" s="17"/>
      <c r="F46" s="4"/>
      <c r="G46" s="4"/>
      <c r="H46" s="4"/>
      <c r="I46" s="4"/>
      <c r="J46" s="4"/>
      <c r="K46" s="4"/>
    </row>
    <row r="47" spans="1:11">
      <c r="A47" s="4"/>
      <c r="B47" s="4"/>
      <c r="C47" s="4"/>
      <c r="D47" s="17"/>
      <c r="F47" s="4"/>
      <c r="G47" s="4"/>
      <c r="H47" s="4"/>
      <c r="I47" s="4"/>
      <c r="J47" s="4"/>
      <c r="K47" s="4"/>
    </row>
    <row r="48" spans="1:11">
      <c r="A48" s="4"/>
      <c r="B48" s="4"/>
      <c r="C48" s="4"/>
      <c r="D48" s="4"/>
      <c r="F48" s="4"/>
      <c r="G48" s="4"/>
      <c r="H48" s="4"/>
      <c r="I48" s="4"/>
      <c r="J48" s="4"/>
      <c r="K48" s="4"/>
    </row>
    <row r="49" spans="3:3">
      <c r="C49" s="4"/>
    </row>
    <row r="50" spans="3:3">
      <c r="C50" s="4"/>
    </row>
  </sheetData>
  <mergeCells count="6">
    <mergeCell ref="C2:H2"/>
    <mergeCell ref="C24:C26"/>
    <mergeCell ref="C28:C30"/>
    <mergeCell ref="C32:C34"/>
    <mergeCell ref="C36:C38"/>
    <mergeCell ref="C40:C4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9"/>
  <sheetViews>
    <sheetView workbookViewId="0">
      <selection activeCell="D1" sqref="D1:D19"/>
    </sheetView>
  </sheetViews>
  <sheetFormatPr defaultColWidth="9" defaultRowHeight="15.75" outlineLevelCol="3"/>
  <cols>
    <col min="4" max="5" width="12.5"/>
  </cols>
  <sheetData>
    <row r="1" spans="3:4">
      <c r="C1" t="s">
        <v>23</v>
      </c>
      <c r="D1">
        <v>0.0333362298489</v>
      </c>
    </row>
    <row r="2" spans="3:4">
      <c r="C2" t="s">
        <v>24</v>
      </c>
      <c r="D2">
        <v>0.0383764867266</v>
      </c>
    </row>
    <row r="3" spans="3:4">
      <c r="C3" t="s">
        <v>25</v>
      </c>
      <c r="D3">
        <v>0.0666203624788</v>
      </c>
    </row>
    <row r="5" spans="3:4">
      <c r="C5" t="s">
        <v>23</v>
      </c>
      <c r="D5">
        <v>0.00833080298193</v>
      </c>
    </row>
    <row r="6" spans="3:4">
      <c r="C6" t="s">
        <v>24</v>
      </c>
      <c r="D6">
        <v>0.00959248680058</v>
      </c>
    </row>
    <row r="7" spans="3:4">
      <c r="C7" t="s">
        <v>25</v>
      </c>
      <c r="D7">
        <v>0.0170069713004</v>
      </c>
    </row>
    <row r="9" spans="3:4">
      <c r="C9" t="s">
        <v>23</v>
      </c>
      <c r="D9">
        <v>0.00208249767721</v>
      </c>
    </row>
    <row r="10" spans="3:4">
      <c r="C10" t="s">
        <v>24</v>
      </c>
      <c r="D10">
        <v>0.0023980448497</v>
      </c>
    </row>
    <row r="11" spans="3:4">
      <c r="C11" t="s">
        <v>25</v>
      </c>
      <c r="D11">
        <v>0.00430698758578</v>
      </c>
    </row>
    <row r="13" spans="3:4">
      <c r="C13" t="s">
        <v>23</v>
      </c>
      <c r="D13">
        <v>0.000520611731895</v>
      </c>
    </row>
    <row r="14" spans="3:4">
      <c r="C14" t="s">
        <v>24</v>
      </c>
      <c r="D14">
        <v>0.000599508039238</v>
      </c>
    </row>
    <row r="15" spans="3:4">
      <c r="C15" t="s">
        <v>25</v>
      </c>
      <c r="D15">
        <v>0.00108538648112</v>
      </c>
    </row>
    <row r="17" spans="3:4">
      <c r="C17" t="s">
        <v>23</v>
      </c>
      <c r="D17">
        <v>0.000130151967877</v>
      </c>
    </row>
    <row r="18" spans="3:4">
      <c r="C18" t="s">
        <v>24</v>
      </c>
      <c r="D18">
        <v>0.00014987672322</v>
      </c>
    </row>
    <row r="19" spans="3:4">
      <c r="C19" t="s">
        <v>25</v>
      </c>
      <c r="D19">
        <v>0.000272696659579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pc</cp:lastModifiedBy>
  <dcterms:created xsi:type="dcterms:W3CDTF">2018-05-26T12:28:00Z</dcterms:created>
  <dcterms:modified xsi:type="dcterms:W3CDTF">2022-01-17T11:21:05Z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</Properties>
</file>